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40" yWindow="120" windowWidth="19020" windowHeight="5355" activeTab="2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'!$A$3:$C$63</definedName>
    <definedName name="_xlnm.Print_Area" localSheetId="2">'krycí list'!$A$1:$H$34</definedName>
    <definedName name="_xlnm.Print_Area" localSheetId="1">'Příjmy '!$A$1:$E$30</definedName>
    <definedName name="_xlnm.Print_Area" localSheetId="0">'Výdaje '!$A$1:$E$64</definedName>
  </definedNames>
  <calcPr calcId="125725"/>
</workbook>
</file>

<file path=xl/calcChain.xml><?xml version="1.0" encoding="utf-8"?>
<calcChain xmlns="http://schemas.openxmlformats.org/spreadsheetml/2006/main">
  <c r="G14" i="4"/>
  <c r="E27" i="5"/>
  <c r="E23" s="1"/>
  <c r="E31" s="1"/>
  <c r="E32" s="1"/>
  <c r="D23" i="2"/>
  <c r="D26"/>
  <c r="D32"/>
  <c r="D44"/>
  <c r="D34"/>
  <c r="D6"/>
  <c r="D41"/>
  <c r="D39"/>
  <c r="D21"/>
  <c r="D18"/>
  <c r="D16"/>
  <c r="D13"/>
  <c r="D8"/>
  <c r="D20" i="4"/>
  <c r="D15"/>
  <c r="G23" s="1"/>
  <c r="D22"/>
  <c r="D24"/>
  <c r="D28"/>
  <c r="D63" i="2" l="1"/>
</calcChain>
</file>

<file path=xl/sharedStrings.xml><?xml version="1.0" encoding="utf-8"?>
<sst xmlns="http://schemas.openxmlformats.org/spreadsheetml/2006/main" count="123" uniqueCount="94">
  <si>
    <t>PAR</t>
  </si>
  <si>
    <t>POL</t>
  </si>
  <si>
    <t>1032</t>
  </si>
  <si>
    <t>2341</t>
  </si>
  <si>
    <t>3722</t>
  </si>
  <si>
    <t>Rozpočet</t>
  </si>
  <si>
    <t>Daň z příj.fyz.osob ze závis.č</t>
  </si>
  <si>
    <t>Daň z příj.fyz.os.z sam.výd.č.</t>
  </si>
  <si>
    <t>Daň z příj.fyz.os.z. kapit.výn.</t>
  </si>
  <si>
    <t>Daň z příjmů právnických osob</t>
  </si>
  <si>
    <t>Daň z přidané hodnoty</t>
  </si>
  <si>
    <t>Popl.za prov.sys.likv.kom.odp.</t>
  </si>
  <si>
    <t>Poplatek ze psů</t>
  </si>
  <si>
    <t>Popl.užívání veřej.prostranst.</t>
  </si>
  <si>
    <t>Správní poplatky</t>
  </si>
  <si>
    <t>Daň z nemovitosti</t>
  </si>
  <si>
    <t>Neinv.přij.tran.od r.územ.ú</t>
  </si>
  <si>
    <t>Příj.z poskyt.služeb a výrobků</t>
  </si>
  <si>
    <t>Ostatní příjmy z pronájmu majetku</t>
  </si>
  <si>
    <t>Ostatní příjmy z pronáj.majet.</t>
  </si>
  <si>
    <t>Příj.z poskyt služeb a výrobků</t>
  </si>
  <si>
    <t>Příjmy z úroků</t>
  </si>
  <si>
    <t>Př.z podílů na zisku a divid.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</si>
  <si>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</si>
  <si>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</si>
  <si>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</si>
  <si>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</si>
  <si>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</si>
  <si>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</si>
  <si>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</si>
  <si>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</si>
  <si>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</si>
  <si>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</si>
  <si>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</si>
  <si>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</si>
  <si>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</si>
  <si>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</si>
  <si>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</si>
  <si>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</si>
  <si>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</si>
  <si>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</si>
  <si>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</si>
  <si>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</si>
  <si>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</si>
  <si>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</si>
  <si>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Základní škola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</si>
  <si>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</si>
  <si>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</si>
  <si>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</si>
  <si>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</si>
  <si>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</si>
  <si>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</si>
  <si>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</si>
  <si>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</si>
  <si>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</si>
  <si>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</si>
  <si>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</si>
  <si>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</si>
  <si>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</si>
  <si>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</si>
  <si>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</si>
  <si>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</si>
  <si>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</si>
  <si>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</si>
  <si>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Ost. neinv. tra. nezisk. a  pod. org</t>
  </si>
  <si>
    <t>3613</t>
  </si>
  <si>
    <t>Nebytové hospodářství</t>
  </si>
  <si>
    <t>Přímy z pronájmu ostatních nemovitostí a jejích částí</t>
  </si>
  <si>
    <t>Obec.příj. a výd. Z finan. Operací</t>
  </si>
  <si>
    <t>Rozpočet vypracoval:</t>
  </si>
  <si>
    <t>Starosta obce:</t>
  </si>
  <si>
    <t>Ing.Kristýna Havlátová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</si>
  <si>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</si>
  <si>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</si>
  <si>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</si>
  <si>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</si>
  <si>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</si>
  <si>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</si>
  <si>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 tom: 1. Daňové příjmy</t>
  </si>
  <si>
    <t xml:space="preserve">           2.Nedaňové příjmy</t>
  </si>
  <si>
    <t xml:space="preserve">           3.Kapitálové příjmy</t>
  </si>
  <si>
    <t xml:space="preserve">           4.Přijaté dotace</t>
  </si>
  <si>
    <t>Výdaje celkem</t>
  </si>
  <si>
    <t>v tom: 5. Běžné výdaje</t>
  </si>
  <si>
    <t xml:space="preserve">           6.Kapitálové výdaje</t>
  </si>
  <si>
    <r>
      <t>SALDO</t>
    </r>
    <r>
      <rPr>
        <sz val="12"/>
        <rFont val="Arial"/>
        <charset val="238"/>
      </rPr>
      <t xml:space="preserve"> (příjmy mínus výdaje)</t>
    </r>
  </si>
  <si>
    <t>Financování</t>
  </si>
  <si>
    <t>Výdaje</t>
  </si>
  <si>
    <t>Příjmy</t>
  </si>
  <si>
    <t>Obec Chudíř</t>
  </si>
  <si>
    <t>Rozpočet odsouhlasen v obecním zastupitelstvu dne:</t>
  </si>
  <si>
    <t>NÁVRH ROZPOČTU</t>
  </si>
  <si>
    <t>na rok 2013</t>
  </si>
  <si>
    <t>Návrh rozpočtu na rok 2013</t>
  </si>
</sst>
</file>

<file path=xl/styles.xml><?xml version="1.0" encoding="utf-8"?>
<styleSheet xmlns="http://schemas.openxmlformats.org/spreadsheetml/2006/main">
  <fonts count="13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0" fontId="12" fillId="0" borderId="0" xfId="0" applyFont="1" applyAlignment="1">
      <alignment horizontal="center"/>
    </xf>
    <xf numFmtId="4" fontId="11" fillId="0" borderId="1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4" fontId="11" fillId="0" borderId="11" xfId="0" applyNumberFormat="1" applyFont="1" applyBorder="1" applyAlignment="1">
      <alignment horizontal="center"/>
    </xf>
    <xf numFmtId="4" fontId="11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8"/>
  <sheetViews>
    <sheetView topLeftCell="A22" workbookViewId="0">
      <selection activeCell="D30" sqref="D30"/>
    </sheetView>
  </sheetViews>
  <sheetFormatPr defaultRowHeight="12.75"/>
  <cols>
    <col min="3" max="3" width="36" customWidth="1"/>
    <col min="4" max="4" width="15.140625" customWidth="1"/>
  </cols>
  <sheetData>
    <row r="1" spans="1:4" ht="20.25">
      <c r="A1" s="20" t="s">
        <v>87</v>
      </c>
      <c r="B1" s="20"/>
      <c r="C1" s="20"/>
    </row>
    <row r="2" spans="1:4">
      <c r="A2" s="1"/>
      <c r="B2" s="1"/>
    </row>
    <row r="3" spans="1:4">
      <c r="A3" s="1" t="s">
        <v>0</v>
      </c>
      <c r="B3" s="1" t="s">
        <v>1</v>
      </c>
      <c r="D3" s="9" t="s">
        <v>5</v>
      </c>
    </row>
    <row r="4" spans="1:4" s="5" customFormat="1">
      <c r="A4" s="5">
        <v>2212</v>
      </c>
      <c r="C4" s="5" t="s">
        <v>44</v>
      </c>
      <c r="D4" s="6">
        <v>40000</v>
      </c>
    </row>
    <row r="5" spans="1:4">
      <c r="A5">
        <v>2212</v>
      </c>
      <c r="B5">
        <v>5169</v>
      </c>
      <c r="C5" t="s">
        <v>24</v>
      </c>
      <c r="D5" s="10">
        <v>40000</v>
      </c>
    </row>
    <row r="6" spans="1:4" s="5" customFormat="1">
      <c r="A6" s="5">
        <v>3113</v>
      </c>
      <c r="C6" s="5" t="s">
        <v>45</v>
      </c>
      <c r="D6" s="6">
        <f>D7</f>
        <v>90000</v>
      </c>
    </row>
    <row r="7" spans="1:4">
      <c r="A7">
        <v>3113</v>
      </c>
      <c r="B7">
        <v>5321</v>
      </c>
      <c r="C7" t="s">
        <v>26</v>
      </c>
      <c r="D7" s="10">
        <v>90000</v>
      </c>
    </row>
    <row r="8" spans="1:4" s="5" customFormat="1">
      <c r="A8" s="5">
        <v>3314</v>
      </c>
      <c r="C8" s="5" t="s">
        <v>46</v>
      </c>
      <c r="D8" s="6">
        <f>D9+D10+D11+D12</f>
        <v>19600</v>
      </c>
    </row>
    <row r="9" spans="1:4">
      <c r="A9">
        <v>3314</v>
      </c>
      <c r="B9">
        <v>5021</v>
      </c>
      <c r="C9" t="s">
        <v>27</v>
      </c>
      <c r="D9" s="10">
        <v>12400</v>
      </c>
    </row>
    <row r="10" spans="1:4">
      <c r="A10">
        <v>3314</v>
      </c>
      <c r="B10">
        <v>5032</v>
      </c>
      <c r="C10" t="s">
        <v>28</v>
      </c>
      <c r="D10" s="10">
        <v>1200</v>
      </c>
    </row>
    <row r="11" spans="1:4">
      <c r="A11">
        <v>3314</v>
      </c>
      <c r="B11">
        <v>5136</v>
      </c>
      <c r="C11" t="s">
        <v>29</v>
      </c>
      <c r="D11" s="10">
        <v>4000</v>
      </c>
    </row>
    <row r="12" spans="1:4">
      <c r="A12">
        <v>3314</v>
      </c>
      <c r="B12">
        <v>5909</v>
      </c>
      <c r="C12" t="s">
        <v>30</v>
      </c>
      <c r="D12" s="10">
        <v>2000</v>
      </c>
    </row>
    <row r="13" spans="1:4" s="5" customFormat="1">
      <c r="A13" s="5">
        <v>3341</v>
      </c>
      <c r="C13" s="5" t="s">
        <v>47</v>
      </c>
      <c r="D13" s="6">
        <f>D14+D15</f>
        <v>1540</v>
      </c>
    </row>
    <row r="14" spans="1:4">
      <c r="A14">
        <v>3341</v>
      </c>
      <c r="B14">
        <v>5169</v>
      </c>
      <c r="C14" t="s">
        <v>24</v>
      </c>
      <c r="D14" s="10">
        <v>540</v>
      </c>
    </row>
    <row r="15" spans="1:4">
      <c r="A15">
        <v>3341</v>
      </c>
      <c r="B15">
        <v>5171</v>
      </c>
      <c r="C15" t="s">
        <v>31</v>
      </c>
      <c r="D15" s="10">
        <v>1000</v>
      </c>
    </row>
    <row r="16" spans="1:4" s="5" customFormat="1">
      <c r="A16" s="5">
        <v>3392</v>
      </c>
      <c r="C16" s="5" t="s">
        <v>60</v>
      </c>
      <c r="D16" s="6">
        <f>D17</f>
        <v>5000</v>
      </c>
    </row>
    <row r="17" spans="1:4" s="5" customFormat="1">
      <c r="A17">
        <v>3392</v>
      </c>
      <c r="B17" s="8">
        <v>5169</v>
      </c>
      <c r="C17" s="8" t="s">
        <v>24</v>
      </c>
      <c r="D17" s="10">
        <v>5000</v>
      </c>
    </row>
    <row r="18" spans="1:4" s="5" customFormat="1">
      <c r="A18" s="5">
        <v>3399</v>
      </c>
      <c r="C18" s="5" t="s">
        <v>48</v>
      </c>
      <c r="D18" s="6">
        <f>D19+D20</f>
        <v>11000</v>
      </c>
    </row>
    <row r="19" spans="1:4">
      <c r="A19">
        <v>3399</v>
      </c>
      <c r="B19">
        <v>5194</v>
      </c>
      <c r="C19" t="s">
        <v>32</v>
      </c>
      <c r="D19" s="10">
        <v>6000</v>
      </c>
    </row>
    <row r="20" spans="1:4">
      <c r="A20">
        <v>3399</v>
      </c>
      <c r="B20">
        <v>5321</v>
      </c>
      <c r="C20" t="s">
        <v>26</v>
      </c>
      <c r="D20" s="10">
        <v>5000</v>
      </c>
    </row>
    <row r="21" spans="1:4" s="5" customFormat="1">
      <c r="A21" s="5">
        <v>3599</v>
      </c>
      <c r="C21" s="5" t="s">
        <v>49</v>
      </c>
      <c r="D21" s="6">
        <f>D22</f>
        <v>5000</v>
      </c>
    </row>
    <row r="22" spans="1:4">
      <c r="A22">
        <v>3599</v>
      </c>
      <c r="B22">
        <v>5229</v>
      </c>
      <c r="C22" t="s">
        <v>33</v>
      </c>
      <c r="D22" s="10">
        <v>5000</v>
      </c>
    </row>
    <row r="23" spans="1:4">
      <c r="A23" s="13" t="s">
        <v>65</v>
      </c>
      <c r="B23" s="4"/>
      <c r="C23" s="5" t="s">
        <v>66</v>
      </c>
      <c r="D23" s="6">
        <f>D24+D25</f>
        <v>200000</v>
      </c>
    </row>
    <row r="24" spans="1:4">
      <c r="A24">
        <v>3613</v>
      </c>
      <c r="B24">
        <v>5139</v>
      </c>
      <c r="C24" t="s">
        <v>23</v>
      </c>
      <c r="D24" s="10">
        <v>100000</v>
      </c>
    </row>
    <row r="25" spans="1:4">
      <c r="A25">
        <v>3613</v>
      </c>
      <c r="B25">
        <v>5171</v>
      </c>
      <c r="C25" t="s">
        <v>31</v>
      </c>
      <c r="D25" s="10">
        <v>100000</v>
      </c>
    </row>
    <row r="26" spans="1:4" s="5" customFormat="1">
      <c r="A26" s="5">
        <v>3631</v>
      </c>
      <c r="C26" s="5" t="s">
        <v>50</v>
      </c>
      <c r="D26" s="6">
        <f>D27+D28+D29</f>
        <v>480000</v>
      </c>
    </row>
    <row r="27" spans="1:4">
      <c r="A27">
        <v>3631</v>
      </c>
      <c r="B27">
        <v>5139</v>
      </c>
      <c r="C27" t="s">
        <v>23</v>
      </c>
      <c r="D27" s="10">
        <v>5000</v>
      </c>
    </row>
    <row r="28" spans="1:4" ht="12.75" customHeight="1">
      <c r="A28">
        <v>3631</v>
      </c>
      <c r="B28">
        <v>5154</v>
      </c>
      <c r="C28" t="s">
        <v>34</v>
      </c>
      <c r="D28" s="10">
        <v>40000</v>
      </c>
    </row>
    <row r="29" spans="1:4">
      <c r="A29">
        <v>3631</v>
      </c>
      <c r="B29">
        <v>5171</v>
      </c>
      <c r="C29" t="s">
        <v>31</v>
      </c>
      <c r="D29" s="10">
        <v>435000</v>
      </c>
    </row>
    <row r="30" spans="1:4" s="5" customFormat="1">
      <c r="A30" s="5">
        <v>3721</v>
      </c>
      <c r="C30" s="5" t="s">
        <v>61</v>
      </c>
      <c r="D30" s="6">
        <v>10000</v>
      </c>
    </row>
    <row r="31" spans="1:4">
      <c r="A31">
        <v>3721</v>
      </c>
      <c r="B31">
        <v>5169</v>
      </c>
      <c r="C31" t="s">
        <v>24</v>
      </c>
      <c r="D31" s="10">
        <v>12000</v>
      </c>
    </row>
    <row r="32" spans="1:4" s="5" customFormat="1">
      <c r="A32" s="5">
        <v>3722</v>
      </c>
      <c r="C32" s="5" t="s">
        <v>55</v>
      </c>
      <c r="D32" s="6">
        <f>D33</f>
        <v>155000</v>
      </c>
    </row>
    <row r="33" spans="1:4">
      <c r="A33">
        <v>3722</v>
      </c>
      <c r="B33">
        <v>5169</v>
      </c>
      <c r="C33" t="s">
        <v>24</v>
      </c>
      <c r="D33" s="10">
        <v>155000</v>
      </c>
    </row>
    <row r="34" spans="1:4" s="5" customFormat="1">
      <c r="A34" s="5">
        <v>3745</v>
      </c>
      <c r="C34" s="5" t="s">
        <v>54</v>
      </c>
      <c r="D34" s="6">
        <f>D35+D36+D37+D38</f>
        <v>181000</v>
      </c>
    </row>
    <row r="35" spans="1:4" s="5" customFormat="1">
      <c r="A35">
        <v>3745</v>
      </c>
      <c r="B35" s="8">
        <v>5021</v>
      </c>
      <c r="C35" s="8" t="s">
        <v>27</v>
      </c>
      <c r="D35" s="10">
        <v>20000</v>
      </c>
    </row>
    <row r="36" spans="1:4" s="5" customFormat="1">
      <c r="A36">
        <v>3745</v>
      </c>
      <c r="B36" s="8">
        <v>5139</v>
      </c>
      <c r="C36" s="8" t="s">
        <v>23</v>
      </c>
      <c r="D36" s="10">
        <v>5000</v>
      </c>
    </row>
    <row r="37" spans="1:4" s="5" customFormat="1">
      <c r="A37">
        <v>3745</v>
      </c>
      <c r="B37" s="8">
        <v>5156</v>
      </c>
      <c r="C37" s="8" t="s">
        <v>38</v>
      </c>
      <c r="D37" s="10">
        <v>6000</v>
      </c>
    </row>
    <row r="38" spans="1:4">
      <c r="A38">
        <v>3745</v>
      </c>
      <c r="B38">
        <v>5171</v>
      </c>
      <c r="C38" t="s">
        <v>31</v>
      </c>
      <c r="D38" s="10">
        <v>150000</v>
      </c>
    </row>
    <row r="39" spans="1:4" s="5" customFormat="1">
      <c r="A39" s="5">
        <v>5512</v>
      </c>
      <c r="C39" s="5" t="s">
        <v>53</v>
      </c>
      <c r="D39" s="6">
        <f>D40</f>
        <v>20000</v>
      </c>
    </row>
    <row r="40" spans="1:4">
      <c r="A40">
        <v>5512</v>
      </c>
      <c r="B40">
        <v>5229</v>
      </c>
      <c r="C40" t="s">
        <v>62</v>
      </c>
      <c r="D40" s="10">
        <v>20000</v>
      </c>
    </row>
    <row r="41" spans="1:4" s="5" customFormat="1">
      <c r="A41" s="5">
        <v>6112</v>
      </c>
      <c r="C41" s="5" t="s">
        <v>52</v>
      </c>
      <c r="D41" s="6">
        <f>D42+D43</f>
        <v>230000</v>
      </c>
    </row>
    <row r="42" spans="1:4">
      <c r="A42">
        <v>6112</v>
      </c>
      <c r="B42">
        <v>5023</v>
      </c>
      <c r="C42" t="s">
        <v>25</v>
      </c>
      <c r="D42" s="10">
        <v>211000</v>
      </c>
    </row>
    <row r="43" spans="1:4">
      <c r="A43">
        <v>6112</v>
      </c>
      <c r="B43">
        <v>5032</v>
      </c>
      <c r="C43" t="s">
        <v>28</v>
      </c>
      <c r="D43" s="10">
        <v>19000</v>
      </c>
    </row>
    <row r="44" spans="1:4" s="5" customFormat="1">
      <c r="A44" s="5">
        <v>6171</v>
      </c>
      <c r="C44" s="5" t="s">
        <v>51</v>
      </c>
      <c r="D44" s="6">
        <f>SUM(D45:D59)</f>
        <v>214500</v>
      </c>
    </row>
    <row r="45" spans="1:4">
      <c r="A45">
        <v>6171</v>
      </c>
      <c r="B45">
        <v>5021</v>
      </c>
      <c r="C45" t="s">
        <v>27</v>
      </c>
      <c r="D45" s="10">
        <v>23700</v>
      </c>
    </row>
    <row r="46" spans="1:4">
      <c r="A46">
        <v>6171</v>
      </c>
      <c r="B46">
        <v>5137</v>
      </c>
      <c r="C46" t="s">
        <v>36</v>
      </c>
      <c r="D46" s="10">
        <v>20000</v>
      </c>
    </row>
    <row r="47" spans="1:4">
      <c r="A47">
        <v>6171</v>
      </c>
      <c r="B47">
        <v>5139</v>
      </c>
      <c r="C47" t="s">
        <v>23</v>
      </c>
      <c r="D47" s="10">
        <v>20000</v>
      </c>
    </row>
    <row r="48" spans="1:4">
      <c r="A48">
        <v>6171</v>
      </c>
      <c r="B48">
        <v>5153</v>
      </c>
      <c r="C48" t="s">
        <v>37</v>
      </c>
      <c r="D48" s="10">
        <v>18000</v>
      </c>
    </row>
    <row r="49" spans="1:6">
      <c r="A49">
        <v>6171</v>
      </c>
      <c r="B49">
        <v>5154</v>
      </c>
      <c r="C49" t="s">
        <v>34</v>
      </c>
      <c r="D49" s="10">
        <v>18000</v>
      </c>
    </row>
    <row r="50" spans="1:6">
      <c r="A50">
        <v>6171</v>
      </c>
      <c r="B50">
        <v>5155</v>
      </c>
      <c r="C50" t="s">
        <v>63</v>
      </c>
      <c r="D50" s="10">
        <v>6000</v>
      </c>
      <c r="F50" s="8"/>
    </row>
    <row r="51" spans="1:6">
      <c r="A51">
        <v>6171</v>
      </c>
      <c r="B51">
        <v>5161</v>
      </c>
      <c r="C51" t="s">
        <v>39</v>
      </c>
      <c r="D51" s="10">
        <v>1500</v>
      </c>
    </row>
    <row r="52" spans="1:6">
      <c r="A52">
        <v>6171</v>
      </c>
      <c r="B52">
        <v>5163</v>
      </c>
      <c r="C52" t="s">
        <v>40</v>
      </c>
      <c r="D52" s="10">
        <v>3000</v>
      </c>
    </row>
    <row r="53" spans="1:6">
      <c r="A53">
        <v>6171</v>
      </c>
      <c r="B53">
        <v>5166</v>
      </c>
      <c r="C53" t="s">
        <v>41</v>
      </c>
      <c r="D53" s="10">
        <v>5000</v>
      </c>
    </row>
    <row r="54" spans="1:6">
      <c r="A54">
        <v>6171</v>
      </c>
      <c r="B54">
        <v>5168</v>
      </c>
      <c r="C54" t="s">
        <v>42</v>
      </c>
      <c r="D54" s="10">
        <v>60000</v>
      </c>
    </row>
    <row r="55" spans="1:6">
      <c r="A55">
        <v>6171</v>
      </c>
      <c r="B55" s="14">
        <v>5169</v>
      </c>
      <c r="C55" s="14" t="s">
        <v>24</v>
      </c>
      <c r="D55" s="10">
        <v>20000</v>
      </c>
    </row>
    <row r="56" spans="1:6">
      <c r="A56">
        <v>6171</v>
      </c>
      <c r="B56" s="14">
        <v>5175</v>
      </c>
      <c r="C56" s="14" t="s">
        <v>35</v>
      </c>
      <c r="D56" s="10">
        <v>9000</v>
      </c>
    </row>
    <row r="57" spans="1:6">
      <c r="A57">
        <v>6171</v>
      </c>
      <c r="B57" s="14">
        <v>5222</v>
      </c>
      <c r="C57" s="15" t="s">
        <v>64</v>
      </c>
      <c r="D57" s="10">
        <v>2400</v>
      </c>
    </row>
    <row r="58" spans="1:6">
      <c r="A58">
        <v>6171</v>
      </c>
      <c r="B58" s="14">
        <v>5229</v>
      </c>
      <c r="C58" s="14" t="s">
        <v>33</v>
      </c>
      <c r="D58" s="10">
        <v>4300</v>
      </c>
    </row>
    <row r="59" spans="1:6">
      <c r="A59">
        <v>6171</v>
      </c>
      <c r="B59" s="14">
        <v>5329</v>
      </c>
      <c r="C59" s="14" t="s">
        <v>43</v>
      </c>
      <c r="D59" s="10">
        <v>3600</v>
      </c>
    </row>
    <row r="60" spans="1:6" s="5" customFormat="1">
      <c r="A60" s="5">
        <v>6310</v>
      </c>
      <c r="C60" s="5" t="s">
        <v>68</v>
      </c>
      <c r="D60" s="6">
        <v>25000</v>
      </c>
    </row>
    <row r="61" spans="1:6">
      <c r="A61">
        <v>6310</v>
      </c>
      <c r="B61">
        <v>5163</v>
      </c>
      <c r="C61" t="s">
        <v>40</v>
      </c>
      <c r="D61" s="10">
        <v>25000</v>
      </c>
    </row>
    <row r="63" spans="1:6">
      <c r="D63" s="3">
        <f>D4+D6+D8+D13+D16+D18+D21+D23+D26+D30+D32+D34+D39+D41+D44+D60</f>
        <v>1687640</v>
      </c>
    </row>
    <row r="65" spans="3:4">
      <c r="D65" s="3"/>
    </row>
    <row r="66" spans="3:4">
      <c r="C66" s="8"/>
    </row>
    <row r="67" spans="3:4">
      <c r="C67" s="8"/>
    </row>
    <row r="68" spans="3:4">
      <c r="C68" s="8"/>
    </row>
  </sheetData>
  <autoFilter ref="A3:C63"/>
  <mergeCells count="1">
    <mergeCell ref="A1:C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>
      <selection activeCell="D5" sqref="D5"/>
    </sheetView>
  </sheetViews>
  <sheetFormatPr defaultRowHeight="12.75"/>
  <cols>
    <col min="1" max="1" width="10" style="1" customWidth="1"/>
    <col min="2" max="2" width="9.140625" style="1"/>
    <col min="3" max="3" width="45.5703125" customWidth="1"/>
    <col min="4" max="4" width="11.7109375" customWidth="1"/>
    <col min="5" max="5" width="5.5703125" customWidth="1"/>
    <col min="6" max="6" width="9.140625" style="11"/>
    <col min="7" max="7" width="13.85546875" customWidth="1"/>
  </cols>
  <sheetData>
    <row r="1" spans="1:7" ht="20.25">
      <c r="A1" s="20" t="s">
        <v>88</v>
      </c>
      <c r="B1" s="20"/>
      <c r="C1" s="20"/>
    </row>
    <row r="2" spans="1:7" ht="36.75" customHeight="1">
      <c r="D2" s="9" t="s">
        <v>5</v>
      </c>
    </row>
    <row r="3" spans="1:7">
      <c r="A3" s="1" t="s">
        <v>0</v>
      </c>
      <c r="B3" s="1" t="s">
        <v>1</v>
      </c>
      <c r="D3" s="3"/>
    </row>
    <row r="4" spans="1:7">
      <c r="A4" s="2"/>
      <c r="B4" s="1">
        <v>1111</v>
      </c>
      <c r="C4" t="s">
        <v>6</v>
      </c>
      <c r="D4" s="3">
        <v>270000</v>
      </c>
    </row>
    <row r="5" spans="1:7">
      <c r="A5" s="2"/>
      <c r="B5" s="1">
        <v>1112</v>
      </c>
      <c r="C5" t="s">
        <v>7</v>
      </c>
      <c r="D5" s="3">
        <v>10000</v>
      </c>
    </row>
    <row r="6" spans="1:7">
      <c r="A6" s="2"/>
      <c r="B6" s="1">
        <v>1113</v>
      </c>
      <c r="C6" t="s">
        <v>8</v>
      </c>
      <c r="D6" s="3">
        <v>35000</v>
      </c>
    </row>
    <row r="7" spans="1:7">
      <c r="A7" s="2"/>
      <c r="B7" s="1">
        <v>1121</v>
      </c>
      <c r="C7" t="s">
        <v>9</v>
      </c>
      <c r="D7" s="3">
        <v>290000</v>
      </c>
    </row>
    <row r="8" spans="1:7">
      <c r="A8" s="2"/>
      <c r="B8" s="1">
        <v>1211</v>
      </c>
      <c r="C8" t="s">
        <v>10</v>
      </c>
      <c r="D8" s="3">
        <v>635000</v>
      </c>
    </row>
    <row r="9" spans="1:7">
      <c r="A9" s="2"/>
      <c r="B9" s="1">
        <v>1337</v>
      </c>
      <c r="C9" t="s">
        <v>11</v>
      </c>
      <c r="D9" s="3">
        <v>114000</v>
      </c>
    </row>
    <row r="10" spans="1:7">
      <c r="A10" s="2"/>
      <c r="B10" s="1">
        <v>1341</v>
      </c>
      <c r="C10" t="s">
        <v>12</v>
      </c>
      <c r="D10" s="3">
        <v>2550</v>
      </c>
    </row>
    <row r="11" spans="1:7">
      <c r="A11" s="2"/>
      <c r="B11" s="1">
        <v>1343</v>
      </c>
      <c r="C11" t="s">
        <v>13</v>
      </c>
      <c r="D11" s="3">
        <v>4500</v>
      </c>
    </row>
    <row r="12" spans="1:7">
      <c r="A12" s="2"/>
      <c r="B12" s="1">
        <v>1361</v>
      </c>
      <c r="C12" t="s">
        <v>14</v>
      </c>
      <c r="D12" s="3">
        <v>1000</v>
      </c>
    </row>
    <row r="13" spans="1:7">
      <c r="A13" s="2"/>
      <c r="B13" s="1">
        <v>1511</v>
      </c>
      <c r="C13" t="s">
        <v>15</v>
      </c>
      <c r="D13" s="3">
        <v>200000</v>
      </c>
    </row>
    <row r="14" spans="1:7">
      <c r="A14" s="2"/>
      <c r="B14" s="1">
        <v>4112</v>
      </c>
      <c r="C14" t="s">
        <v>16</v>
      </c>
      <c r="D14" s="3">
        <v>61000</v>
      </c>
      <c r="G14" s="3">
        <f>SUM(D4:D14)</f>
        <v>1623050</v>
      </c>
    </row>
    <row r="15" spans="1:7" s="5" customFormat="1">
      <c r="A15" s="7" t="s">
        <v>2</v>
      </c>
      <c r="B15" s="4"/>
      <c r="C15" s="5" t="s">
        <v>58</v>
      </c>
      <c r="D15" s="6">
        <f>D16+D17</f>
        <v>4290</v>
      </c>
      <c r="F15" s="12"/>
    </row>
    <row r="16" spans="1:7">
      <c r="A16" s="2" t="s">
        <v>2</v>
      </c>
      <c r="B16" s="1">
        <v>2111</v>
      </c>
      <c r="C16" t="s">
        <v>17</v>
      </c>
      <c r="D16" s="3">
        <v>4000</v>
      </c>
    </row>
    <row r="17" spans="1:7">
      <c r="A17" s="2" t="s">
        <v>2</v>
      </c>
      <c r="B17" s="1">
        <v>2139</v>
      </c>
      <c r="C17" t="s">
        <v>18</v>
      </c>
      <c r="D17" s="3">
        <v>290</v>
      </c>
    </row>
    <row r="18" spans="1:7" s="5" customFormat="1">
      <c r="A18" s="7" t="s">
        <v>3</v>
      </c>
      <c r="B18" s="4"/>
      <c r="C18" s="5" t="s">
        <v>57</v>
      </c>
      <c r="D18" s="6">
        <v>1500</v>
      </c>
      <c r="F18" s="12"/>
    </row>
    <row r="19" spans="1:7">
      <c r="A19" s="2" t="s">
        <v>3</v>
      </c>
      <c r="B19" s="1">
        <v>2139</v>
      </c>
      <c r="C19" t="s">
        <v>19</v>
      </c>
      <c r="D19" s="3">
        <v>1500</v>
      </c>
    </row>
    <row r="20" spans="1:7" s="5" customFormat="1">
      <c r="A20" s="7" t="s">
        <v>65</v>
      </c>
      <c r="B20" s="4"/>
      <c r="C20" s="5" t="s">
        <v>66</v>
      </c>
      <c r="D20" s="6">
        <f>D21</f>
        <v>1700</v>
      </c>
      <c r="F20" s="12"/>
    </row>
    <row r="21" spans="1:7">
      <c r="A21" s="2" t="s">
        <v>65</v>
      </c>
      <c r="B21" s="1">
        <v>2132</v>
      </c>
      <c r="C21" t="s">
        <v>67</v>
      </c>
      <c r="D21" s="3">
        <v>1700</v>
      </c>
    </row>
    <row r="22" spans="1:7" s="5" customFormat="1">
      <c r="A22" s="7" t="s">
        <v>4</v>
      </c>
      <c r="B22" s="4"/>
      <c r="C22" s="5" t="s">
        <v>55</v>
      </c>
      <c r="D22" s="6">
        <f>D23</f>
        <v>30000</v>
      </c>
      <c r="F22" s="12"/>
    </row>
    <row r="23" spans="1:7">
      <c r="A23" s="2" t="s">
        <v>4</v>
      </c>
      <c r="B23" s="1">
        <v>2111</v>
      </c>
      <c r="C23" t="s">
        <v>20</v>
      </c>
      <c r="D23" s="3">
        <v>30000</v>
      </c>
      <c r="G23" s="3">
        <f>SUM(D15+D18+D20+D22)</f>
        <v>37490</v>
      </c>
    </row>
    <row r="24" spans="1:7" s="5" customFormat="1">
      <c r="A24" s="7" t="s">
        <v>56</v>
      </c>
      <c r="B24" s="4"/>
      <c r="C24" s="5" t="s">
        <v>59</v>
      </c>
      <c r="D24" s="6">
        <f>SUM(D25:D26)</f>
        <v>27100</v>
      </c>
      <c r="F24" s="12"/>
    </row>
    <row r="25" spans="1:7">
      <c r="A25" s="1">
        <v>6310</v>
      </c>
      <c r="B25" s="1">
        <v>2141</v>
      </c>
      <c r="C25" t="s">
        <v>21</v>
      </c>
      <c r="D25" s="3">
        <v>22000</v>
      </c>
    </row>
    <row r="26" spans="1:7">
      <c r="A26" s="1">
        <v>6310</v>
      </c>
      <c r="B26" s="1">
        <v>2142</v>
      </c>
      <c r="C26" t="s">
        <v>22</v>
      </c>
      <c r="D26" s="3">
        <v>5100</v>
      </c>
    </row>
    <row r="27" spans="1:7" ht="5.25" customHeight="1">
      <c r="D27" s="3"/>
    </row>
    <row r="28" spans="1:7" ht="18" customHeight="1">
      <c r="D28" s="6">
        <f>D4+D5+D6+D7+D8+D9+D10+D11+D12+D13+D14+D15+D18+D22+D24+D20</f>
        <v>1687640</v>
      </c>
    </row>
    <row r="33" spans="3:3">
      <c r="C33" s="8"/>
    </row>
  </sheetData>
  <mergeCells count="1">
    <mergeCell ref="A1:C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>
      <selection activeCell="E29" sqref="E29:H29"/>
    </sheetView>
  </sheetViews>
  <sheetFormatPr defaultRowHeight="12.75"/>
  <cols>
    <col min="6" max="6" width="14.140625" customWidth="1"/>
    <col min="7" max="7" width="15.28515625" customWidth="1"/>
    <col min="8" max="8" width="29.85546875" customWidth="1"/>
  </cols>
  <sheetData>
    <row r="1" spans="1:8" ht="45">
      <c r="A1" s="38" t="s">
        <v>89</v>
      </c>
      <c r="B1" s="39"/>
      <c r="C1" s="39"/>
      <c r="D1" s="39"/>
      <c r="E1" s="39"/>
      <c r="F1" s="39"/>
      <c r="G1" s="39"/>
      <c r="H1" s="39"/>
    </row>
    <row r="2" spans="1:8" ht="15">
      <c r="A2" s="16"/>
      <c r="B2" s="16"/>
      <c r="C2" s="16"/>
      <c r="D2" s="16"/>
      <c r="E2" s="16"/>
      <c r="F2" s="16"/>
      <c r="G2" s="16"/>
      <c r="H2" s="16"/>
    </row>
    <row r="3" spans="1:8" ht="45">
      <c r="A3" s="38" t="s">
        <v>91</v>
      </c>
      <c r="B3" s="39"/>
      <c r="C3" s="39"/>
      <c r="D3" s="39"/>
      <c r="E3" s="39"/>
      <c r="F3" s="39"/>
      <c r="G3" s="39"/>
      <c r="H3" s="39"/>
    </row>
    <row r="4" spans="1:8" ht="33.75">
      <c r="A4" s="40" t="s">
        <v>92</v>
      </c>
      <c r="B4" s="39"/>
      <c r="C4" s="39"/>
      <c r="D4" s="39"/>
      <c r="E4" s="39"/>
      <c r="F4" s="39"/>
      <c r="G4" s="39"/>
      <c r="H4" s="39"/>
    </row>
    <row r="5" spans="1:8" ht="15.75">
      <c r="A5" s="18" t="s">
        <v>90</v>
      </c>
      <c r="B5" s="18"/>
      <c r="C5" s="18"/>
      <c r="D5" s="16"/>
      <c r="E5" s="16"/>
      <c r="F5" s="16"/>
      <c r="G5" s="19"/>
      <c r="H5" s="19"/>
    </row>
    <row r="6" spans="1:8" ht="15">
      <c r="A6" s="16"/>
      <c r="B6" s="16"/>
      <c r="C6" s="16"/>
      <c r="D6" s="16"/>
      <c r="E6" s="16"/>
      <c r="F6" s="16"/>
      <c r="G6" s="16"/>
      <c r="H6" s="16"/>
    </row>
    <row r="7" spans="1:8" ht="15.75">
      <c r="A7" s="18" t="s">
        <v>69</v>
      </c>
      <c r="B7" s="16"/>
      <c r="C7" s="16"/>
      <c r="D7" s="16"/>
      <c r="E7" s="16"/>
      <c r="F7" s="18" t="s">
        <v>70</v>
      </c>
      <c r="G7" s="16"/>
      <c r="H7" s="16"/>
    </row>
    <row r="8" spans="1:8" ht="15">
      <c r="A8" s="16" t="s">
        <v>71</v>
      </c>
      <c r="B8" s="16"/>
      <c r="C8" s="16"/>
      <c r="D8" s="16"/>
      <c r="E8" s="16"/>
      <c r="F8" s="16" t="s">
        <v>72</v>
      </c>
      <c r="G8" s="16"/>
      <c r="H8" s="16"/>
    </row>
    <row r="9" spans="1:8" ht="15">
      <c r="A9" s="16" t="s">
        <v>73</v>
      </c>
      <c r="B9" s="16"/>
      <c r="C9" s="16"/>
      <c r="D9" s="16"/>
      <c r="E9" s="16"/>
      <c r="F9" s="16"/>
      <c r="G9" s="16"/>
      <c r="H9" s="16"/>
    </row>
    <row r="10" spans="1:8" ht="15">
      <c r="A10" s="16"/>
      <c r="B10" s="16"/>
      <c r="C10" s="16"/>
      <c r="D10" s="16"/>
      <c r="E10" s="16"/>
      <c r="F10" s="16"/>
      <c r="G10" s="16"/>
      <c r="H10" s="16"/>
    </row>
    <row r="11" spans="1:8" ht="15">
      <c r="A11" s="16"/>
      <c r="B11" s="16"/>
      <c r="C11" s="16"/>
      <c r="D11" s="16"/>
      <c r="E11" s="16"/>
      <c r="F11" s="16"/>
      <c r="G11" s="16"/>
      <c r="H11" s="16"/>
    </row>
    <row r="12" spans="1:8" ht="15.75">
      <c r="A12" s="18" t="s">
        <v>74</v>
      </c>
      <c r="B12" s="16"/>
      <c r="C12" s="16"/>
      <c r="D12" s="16"/>
      <c r="E12" s="16"/>
      <c r="F12" s="16"/>
      <c r="G12" s="16"/>
      <c r="H12" s="16"/>
    </row>
    <row r="13" spans="1:8" ht="15">
      <c r="A13" s="16"/>
      <c r="B13" s="16"/>
      <c r="C13" s="16"/>
      <c r="D13" s="16"/>
      <c r="E13" s="16"/>
      <c r="F13" s="16"/>
      <c r="G13" s="16"/>
      <c r="H13" s="16"/>
    </row>
    <row r="14" spans="1:8" ht="15">
      <c r="A14" s="16"/>
      <c r="B14" s="16"/>
      <c r="C14" s="16"/>
      <c r="D14" s="23"/>
      <c r="E14" s="24"/>
      <c r="F14" s="16"/>
      <c r="G14" s="19"/>
      <c r="H14" s="16"/>
    </row>
    <row r="15" spans="1:8" ht="15">
      <c r="A15" s="16"/>
      <c r="B15" s="16"/>
      <c r="C15" s="16"/>
      <c r="D15" s="23"/>
      <c r="E15" s="24"/>
      <c r="F15" s="16"/>
      <c r="G15" s="16"/>
      <c r="H15" s="16"/>
    </row>
    <row r="16" spans="1:8" ht="15">
      <c r="A16" s="16"/>
      <c r="B16" s="16"/>
      <c r="C16" s="16"/>
      <c r="D16" s="16"/>
      <c r="E16" s="16"/>
      <c r="F16" s="16"/>
      <c r="G16" s="16"/>
      <c r="H16" s="16"/>
    </row>
    <row r="17" spans="1:8" ht="15.75">
      <c r="A17" s="18"/>
      <c r="B17" s="16"/>
      <c r="C17" s="16"/>
      <c r="D17" s="16"/>
      <c r="E17" s="16"/>
      <c r="F17" s="16"/>
      <c r="G17" s="16"/>
      <c r="H17" s="16"/>
    </row>
    <row r="18" spans="1:8" ht="15">
      <c r="A18" s="16"/>
      <c r="B18" s="16"/>
      <c r="C18" s="16"/>
      <c r="D18" s="16"/>
      <c r="E18" s="16"/>
      <c r="F18" s="16"/>
      <c r="G18" s="16"/>
      <c r="H18" s="16"/>
    </row>
    <row r="19" spans="1:8" ht="15">
      <c r="A19" s="16"/>
      <c r="B19" s="16"/>
      <c r="C19" s="16"/>
      <c r="D19" s="16"/>
      <c r="E19" s="16"/>
      <c r="F19" s="16"/>
      <c r="G19" s="16"/>
      <c r="H19" s="16"/>
    </row>
    <row r="20" spans="1:8" ht="33.75">
      <c r="A20" s="16"/>
      <c r="B20" s="17" t="s">
        <v>93</v>
      </c>
      <c r="C20" s="17"/>
      <c r="D20" s="17"/>
      <c r="E20" s="16"/>
      <c r="F20" s="16"/>
      <c r="G20" s="16"/>
      <c r="H20" s="16"/>
    </row>
    <row r="21" spans="1:8" ht="15.75" thickBot="1">
      <c r="A21" s="16"/>
      <c r="B21" s="16"/>
      <c r="C21" s="16"/>
      <c r="D21" s="16"/>
      <c r="E21" s="16"/>
      <c r="F21" s="16"/>
      <c r="G21" s="16"/>
      <c r="H21" s="16"/>
    </row>
    <row r="22" spans="1:8" ht="28.5" thickTop="1">
      <c r="A22" s="25" t="s">
        <v>75</v>
      </c>
      <c r="B22" s="26"/>
      <c r="C22" s="26"/>
      <c r="D22" s="26"/>
      <c r="E22" s="26" t="s">
        <v>76</v>
      </c>
      <c r="F22" s="26"/>
      <c r="G22" s="26"/>
      <c r="H22" s="27"/>
    </row>
    <row r="23" spans="1:8" ht="26.25">
      <c r="A23" s="28" t="s">
        <v>77</v>
      </c>
      <c r="B23" s="29"/>
      <c r="C23" s="29"/>
      <c r="D23" s="30"/>
      <c r="E23" s="21">
        <f>SUM(E24:H27)</f>
        <v>1687640</v>
      </c>
      <c r="F23" s="21"/>
      <c r="G23" s="21"/>
      <c r="H23" s="22"/>
    </row>
    <row r="24" spans="1:8" ht="26.25">
      <c r="A24" s="35" t="s">
        <v>78</v>
      </c>
      <c r="B24" s="36"/>
      <c r="C24" s="36"/>
      <c r="D24" s="36"/>
      <c r="E24" s="21">
        <v>1623050</v>
      </c>
      <c r="F24" s="21"/>
      <c r="G24" s="21"/>
      <c r="H24" s="22"/>
    </row>
    <row r="25" spans="1:8" ht="26.25">
      <c r="A25" s="35" t="s">
        <v>79</v>
      </c>
      <c r="B25" s="36"/>
      <c r="C25" s="36"/>
      <c r="D25" s="36"/>
      <c r="E25" s="21">
        <v>37490</v>
      </c>
      <c r="F25" s="21"/>
      <c r="G25" s="21"/>
      <c r="H25" s="22"/>
    </row>
    <row r="26" spans="1:8" ht="26.25">
      <c r="A26" s="35" t="s">
        <v>80</v>
      </c>
      <c r="B26" s="36"/>
      <c r="C26" s="36"/>
      <c r="D26" s="36"/>
      <c r="E26" s="21">
        <v>27100</v>
      </c>
      <c r="F26" s="21"/>
      <c r="G26" s="21"/>
      <c r="H26" s="22"/>
    </row>
    <row r="27" spans="1:8" ht="26.25">
      <c r="A27" s="35" t="s">
        <v>81</v>
      </c>
      <c r="B27" s="36"/>
      <c r="C27" s="36"/>
      <c r="D27" s="36"/>
      <c r="E27" s="21">
        <f>SUM(G135*1000)</f>
        <v>0</v>
      </c>
      <c r="F27" s="21"/>
      <c r="G27" s="21"/>
      <c r="H27" s="22"/>
    </row>
    <row r="28" spans="1:8" ht="26.25">
      <c r="A28" s="28" t="s">
        <v>82</v>
      </c>
      <c r="B28" s="29"/>
      <c r="C28" s="29"/>
      <c r="D28" s="30"/>
      <c r="E28" s="21">
        <v>1687640</v>
      </c>
      <c r="F28" s="21"/>
      <c r="G28" s="21"/>
      <c r="H28" s="22"/>
    </row>
    <row r="29" spans="1:8" ht="26.25">
      <c r="A29" s="35" t="s">
        <v>83</v>
      </c>
      <c r="B29" s="36"/>
      <c r="C29" s="36"/>
      <c r="D29" s="36"/>
      <c r="E29" s="21">
        <v>1687640</v>
      </c>
      <c r="F29" s="21"/>
      <c r="G29" s="21"/>
      <c r="H29" s="22"/>
    </row>
    <row r="30" spans="1:8" ht="26.25">
      <c r="A30" s="35" t="s">
        <v>84</v>
      </c>
      <c r="B30" s="36"/>
      <c r="C30" s="36"/>
      <c r="D30" s="36"/>
      <c r="E30" s="21">
        <v>25000</v>
      </c>
      <c r="F30" s="21"/>
      <c r="G30" s="21"/>
      <c r="H30" s="22"/>
    </row>
    <row r="31" spans="1:8" ht="26.25">
      <c r="A31" s="37" t="s">
        <v>85</v>
      </c>
      <c r="B31" s="36"/>
      <c r="C31" s="36"/>
      <c r="D31" s="36"/>
      <c r="E31" s="21">
        <f>SUM(E23-E28)</f>
        <v>0</v>
      </c>
      <c r="F31" s="21"/>
      <c r="G31" s="21"/>
      <c r="H31" s="22"/>
    </row>
    <row r="32" spans="1:8" ht="27" thickBot="1">
      <c r="A32" s="31" t="s">
        <v>86</v>
      </c>
      <c r="B32" s="32"/>
      <c r="C32" s="32"/>
      <c r="D32" s="32"/>
      <c r="E32" s="33">
        <f>SUM(E31*(-1))</f>
        <v>0</v>
      </c>
      <c r="F32" s="33"/>
      <c r="G32" s="33"/>
      <c r="H32" s="34"/>
    </row>
    <row r="33" ht="13.5" thickTop="1"/>
  </sheetData>
  <mergeCells count="27">
    <mergeCell ref="A3:H3"/>
    <mergeCell ref="A4:H4"/>
    <mergeCell ref="A1:H1"/>
    <mergeCell ref="A30:D30"/>
    <mergeCell ref="E30:H30"/>
    <mergeCell ref="A24:D24"/>
    <mergeCell ref="E24:H24"/>
    <mergeCell ref="A25:D25"/>
    <mergeCell ref="E25:H25"/>
    <mergeCell ref="A26:D26"/>
    <mergeCell ref="A32:D32"/>
    <mergeCell ref="E32:H32"/>
    <mergeCell ref="A27:D27"/>
    <mergeCell ref="E27:H27"/>
    <mergeCell ref="A28:D28"/>
    <mergeCell ref="E28:H28"/>
    <mergeCell ref="A29:D29"/>
    <mergeCell ref="E29:H29"/>
    <mergeCell ref="A31:D31"/>
    <mergeCell ref="E31:H31"/>
    <mergeCell ref="E26:H26"/>
    <mergeCell ref="D14:E14"/>
    <mergeCell ref="D15:E15"/>
    <mergeCell ref="A22:D22"/>
    <mergeCell ref="E22:H22"/>
    <mergeCell ref="A23:D23"/>
    <mergeCell ref="E23:H23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Obec Chudíř</cp:lastModifiedBy>
  <cp:lastPrinted>2012-12-12T17:06:22Z</cp:lastPrinted>
  <dcterms:created xsi:type="dcterms:W3CDTF">2011-01-20T15:15:41Z</dcterms:created>
  <dcterms:modified xsi:type="dcterms:W3CDTF">2012-12-12T17:09:25Z</dcterms:modified>
</cp:coreProperties>
</file>